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12" i="1" l="1"/>
  <c r="F47" i="1" s="1"/>
  <c r="F11" i="1"/>
  <c r="F45" i="1" l="1"/>
  <c r="F43" i="1"/>
  <c r="F41" i="1"/>
  <c r="F38" i="1"/>
  <c r="F46" i="1"/>
  <c r="F44" i="1"/>
  <c r="F42" i="1"/>
  <c r="F39" i="1"/>
  <c r="F37" i="1"/>
  <c r="F22" i="1"/>
  <c r="F40" i="1"/>
  <c r="F32" i="1"/>
  <c r="F30" i="1"/>
  <c r="F28" i="1"/>
  <c r="F26" i="1"/>
  <c r="F24" i="1"/>
  <c r="F31" i="1"/>
  <c r="F29" i="1"/>
  <c r="F27" i="1"/>
  <c r="F25" i="1"/>
  <c r="F23" i="1"/>
  <c r="F33" i="1" s="1"/>
  <c r="F48" i="1" l="1"/>
</calcChain>
</file>

<file path=xl/sharedStrings.xml><?xml version="1.0" encoding="utf-8"?>
<sst xmlns="http://schemas.openxmlformats.org/spreadsheetml/2006/main" count="65" uniqueCount="37">
  <si>
    <t>Укажите уплаченные Вами налоговые отчисления:</t>
  </si>
  <si>
    <t>Налог на доходы физических лиц (НДФЛ)</t>
  </si>
  <si>
    <t>Налог на имущество физических лиц</t>
  </si>
  <si>
    <t>Транспортный налог с физических лиц</t>
  </si>
  <si>
    <t>Земельный налог с физических лиц</t>
  </si>
  <si>
    <t>Общая сумма уплаченых налоговых отчислений</t>
  </si>
  <si>
    <t>руб.</t>
  </si>
  <si>
    <t>Поступления в бюджет субъекта</t>
  </si>
  <si>
    <t>Поступления в бюджет городского округа Верхотурский</t>
  </si>
  <si>
    <t>БЮДЖЕТНЫЙ КАЛЬКУЛЯТОР</t>
  </si>
  <si>
    <t>ОБСЛУЖИВАНИЕ ГОСУДАРСТВЕННОГО И МУНИЦИПАЛЬНОГО ДОЛГА</t>
  </si>
  <si>
    <t>СРЕДСТВА МАССОВОЙ ИНФОРМАЦИИ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</si>
  <si>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</si>
  <si>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</si>
  <si>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</si>
  <si>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</si>
  <si>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</si>
  <si>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</si>
  <si>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</si>
  <si>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</si>
  <si>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ОБЩЕГОСУДАРСТВЕННЫЕ ВОПРОСЫ</t>
  </si>
  <si>
    <t>ИТОГО</t>
  </si>
  <si>
    <t>Поступления в бюджет Свердловской области, руб.</t>
  </si>
  <si>
    <t>Поступления в бюджет Качканарского городского округа, руб.</t>
  </si>
  <si>
    <t xml:space="preserve">    Заработная плата</t>
  </si>
  <si>
    <t xml:space="preserve">    Начисления на выплаты по оплате труда</t>
  </si>
  <si>
    <t xml:space="preserve">    Услуги связи</t>
  </si>
  <si>
    <t xml:space="preserve">    Транспортные услуги</t>
  </si>
  <si>
    <t xml:space="preserve">    Коммунальные услуги</t>
  </si>
  <si>
    <t xml:space="preserve">    Работы, услуги по содержанию имущества (  техническое обслуживание зданий и помещений, вывоз мусора, текущие ремонты)</t>
  </si>
  <si>
    <t>Пособия по социальной помощи населению (субсидии и компенсации по ЖКУ, социальные выплаты), пенсии</t>
  </si>
  <si>
    <t xml:space="preserve">    Увеличение стоимости основных средств</t>
  </si>
  <si>
    <t xml:space="preserve">    Увеличение стоимости материальных запасов</t>
  </si>
  <si>
    <t>Распределение налога, уплаченного Вами, по разделам расходов местного бюджета:</t>
  </si>
  <si>
    <t xml:space="preserve">    Прочие работы, услуги ( обслуживание пожарной сигнализации, программное обеспечение, охрана зданий)</t>
  </si>
  <si>
    <t>Прочие расходы</t>
  </si>
  <si>
    <r>
      <t>Распределение налога, уплаченного Вами, по основной классификации</t>
    </r>
    <r>
      <rPr>
        <i/>
        <sz val="14"/>
        <color theme="5" tint="-0.499984740745262"/>
        <rFont val="Times New Roman"/>
        <family val="1"/>
        <charset val="204"/>
      </rPr>
      <t xml:space="preserve"> </t>
    </r>
    <r>
      <rPr>
        <b/>
        <i/>
        <sz val="14"/>
        <color theme="5" tint="-0.499984740745262"/>
        <rFont val="Times New Roman"/>
        <family val="1"/>
        <charset val="204"/>
      </rPr>
      <t>операций</t>
    </r>
    <r>
      <rPr>
        <i/>
        <sz val="14"/>
        <color theme="5" tint="-0.499984740745262"/>
        <rFont val="Times New Roman"/>
        <family val="1"/>
        <charset val="204"/>
      </rPr>
      <t xml:space="preserve"> </t>
    </r>
    <r>
      <rPr>
        <b/>
        <i/>
        <sz val="14"/>
        <color theme="5" tint="-0.499984740745262"/>
        <rFont val="Times New Roman"/>
        <family val="1"/>
        <charset val="204"/>
      </rPr>
      <t>сектора</t>
    </r>
    <r>
      <rPr>
        <i/>
        <sz val="14"/>
        <color theme="5" tint="-0.499984740745262"/>
        <rFont val="Times New Roman"/>
        <family val="1"/>
        <charset val="204"/>
      </rPr>
      <t xml:space="preserve"> </t>
    </r>
    <r>
      <rPr>
        <b/>
        <i/>
        <sz val="14"/>
        <color theme="5" tint="-0.499984740745262"/>
        <rFont val="Times New Roman"/>
        <family val="1"/>
        <charset val="204"/>
      </rPr>
      <t>государственного</t>
    </r>
    <r>
      <rPr>
        <i/>
        <sz val="14"/>
        <color theme="5" tint="-0.499984740745262"/>
        <rFont val="Times New Roman"/>
        <family val="1"/>
        <charset val="204"/>
      </rPr>
      <t xml:space="preserve"> </t>
    </r>
    <r>
      <rPr>
        <b/>
        <i/>
        <sz val="14"/>
        <color theme="5" tint="-0.499984740745262"/>
        <rFont val="Times New Roman"/>
        <family val="1"/>
        <charset val="204"/>
      </rPr>
      <t>управления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</si>
</sst>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i/>
      <sz val="14"/>
      <color theme="5" tint="-0.499984740745262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5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898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3" fillId="0" borderId="6"/>
    <xf numFmtId="0" fontId="11" fillId="21" borderId="7"/>
    <xf numFmtId="0" fontId="12" fillId="0" borderId="0"/>
    <xf numFmtId="0" fontId="13" fillId="22" borderId="0"/>
    <xf numFmtId="0" fontId="14" fillId="3" borderId="0"/>
    <xf numFmtId="0" fontId="15" fillId="0" borderId="0"/>
    <xf numFmtId="0" fontId="2" fillId="23" borderId="8"/>
    <xf numFmtId="0" fontId="16" fillId="0" borderId="9"/>
    <xf numFmtId="0" fontId="17" fillId="0" borderId="0"/>
    <xf numFmtId="0" fontId="18" fillId="4" borderId="0"/>
  </cellStyleXfs>
  <cellXfs count="30">
    <xf numFmtId="0" fontId="0" fillId="0" borderId="0" xfId="0"/>
    <xf numFmtId="0" fontId="0" fillId="0" borderId="0" xfId="0" applyAlignment="1"/>
    <xf numFmtId="4" fontId="0" fillId="0" borderId="0" xfId="0" applyNumberFormat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/>
    <xf numFmtId="0" fontId="19" fillId="24" borderId="0" xfId="1" applyFont="1" applyFill="1" applyBorder="1" applyAlignment="1">
      <alignment horizontal="left" vertical="top" wrapText="1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 wrapText="1"/>
    </xf>
    <xf numFmtId="0" fontId="20" fillId="26" borderId="10" xfId="0" applyFont="1" applyFill="1" applyBorder="1" applyAlignment="1">
      <alignment horizontal="center"/>
    </xf>
    <xf numFmtId="49" fontId="23" fillId="28" borderId="10" xfId="0" applyNumberFormat="1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center" wrapText="1"/>
    </xf>
    <xf numFmtId="4" fontId="20" fillId="25" borderId="10" xfId="0" applyNumberFormat="1" applyFont="1" applyFill="1" applyBorder="1" applyAlignment="1"/>
    <xf numFmtId="0" fontId="20" fillId="29" borderId="10" xfId="0" applyFont="1" applyFill="1" applyBorder="1" applyAlignment="1">
      <alignment horizontal="center"/>
    </xf>
    <xf numFmtId="4" fontId="20" fillId="29" borderId="10" xfId="0" applyNumberFormat="1" applyFont="1" applyFill="1" applyBorder="1"/>
    <xf numFmtId="0" fontId="20" fillId="29" borderId="10" xfId="0" applyFont="1" applyFill="1" applyBorder="1" applyAlignment="1">
      <alignment horizontal="center"/>
    </xf>
    <xf numFmtId="0" fontId="23" fillId="29" borderId="10" xfId="0" applyFont="1" applyFill="1" applyBorder="1" applyAlignment="1">
      <alignment horizontal="center"/>
    </xf>
    <xf numFmtId="4" fontId="23" fillId="29" borderId="10" xfId="0" applyNumberFormat="1" applyFont="1" applyFill="1" applyBorder="1" applyAlignment="1"/>
    <xf numFmtId="0" fontId="23" fillId="29" borderId="10" xfId="0" applyFont="1" applyFill="1" applyBorder="1" applyAlignment="1">
      <alignment horizontal="center"/>
    </xf>
    <xf numFmtId="4" fontId="23" fillId="29" borderId="10" xfId="0" applyNumberFormat="1" applyFont="1" applyFill="1" applyBorder="1"/>
    <xf numFmtId="4" fontId="20" fillId="32" borderId="10" xfId="0" applyNumberFormat="1" applyFont="1" applyFill="1" applyBorder="1"/>
    <xf numFmtId="0" fontId="20" fillId="33" borderId="10" xfId="0" applyFont="1" applyFill="1" applyBorder="1" applyAlignment="1">
      <alignment horizontal="center" wrapText="1"/>
    </xf>
    <xf numFmtId="4" fontId="20" fillId="27" borderId="10" xfId="0" applyNumberFormat="1" applyFont="1" applyFill="1" applyBorder="1" applyAlignment="1"/>
    <xf numFmtId="0" fontId="25" fillId="0" borderId="0" xfId="0" applyFont="1" applyAlignment="1">
      <alignment horizontal="center"/>
    </xf>
    <xf numFmtId="0" fontId="20" fillId="30" borderId="10" xfId="0" applyFont="1" applyFill="1" applyBorder="1" applyAlignment="1">
      <alignment horizontal="center" vertical="center" wrapText="1"/>
    </xf>
    <xf numFmtId="0" fontId="20" fillId="30" borderId="11" xfId="0" applyFont="1" applyFill="1" applyBorder="1" applyAlignment="1">
      <alignment horizontal="center" vertical="center" wrapText="1"/>
    </xf>
    <xf numFmtId="0" fontId="20" fillId="30" borderId="12" xfId="0" applyFont="1" applyFill="1" applyBorder="1" applyAlignment="1">
      <alignment horizontal="center" vertical="center" wrapText="1"/>
    </xf>
    <xf numFmtId="0" fontId="20" fillId="30" borderId="13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left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colors>
    <mruColors>
      <color rgb="FFC89800"/>
      <color rgb="FFA27B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Лист1!$F$11:$F$12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13280"/>
        <c:axId val="96914816"/>
      </c:barChart>
      <c:catAx>
        <c:axId val="9691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914816"/>
        <c:crosses val="autoZero"/>
        <c:auto val="1"/>
        <c:lblAlgn val="ctr"/>
        <c:lblOffset val="100"/>
        <c:noMultiLvlLbl val="0"/>
      </c:catAx>
      <c:valAx>
        <c:axId val="96914816"/>
        <c:scaling>
          <c:orientation val="minMax"/>
        </c:scaling>
        <c:delete val="1"/>
        <c:axPos val="l"/>
        <c:majorGridlines/>
        <c:numFmt formatCode="#,##0.00" sourceLinked="1"/>
        <c:majorTickMark val="out"/>
        <c:minorTickMark val="none"/>
        <c:tickLblPos val="nextTo"/>
        <c:crossAx val="9691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0659264714212882E-2"/>
                  <c:y val="2.142316793002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8517607960875387E-2"/>
                  <c:y val="-1.30040953001894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2954172095394623E-2"/>
                  <c:y val="2.1425764205602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263071432617685E-2"/>
                  <c:y val="-1.9125788578139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775807700296449E-2"/>
                  <c:y val="2.2264685751672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1534961007571899E-2"/>
                  <c:y val="-5.6442057457525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7551804225910617E-2"/>
                  <c:y val="-4.7527420726781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3114862440756051E-3"/>
                  <c:y val="-5.0497884522205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1049340055514645E-2"/>
                  <c:y val="-4.2661675759580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0373760833852609E-2"/>
                  <c:y val="-6.5330406898044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Лист1!$A$22:$E$32</c:f>
              <c:strCache>
                <c:ptCount val="11"/>
                <c:pt idx="0">
                  <c:v>ОБЩЕГОСУДАРСТВЕННЫЕ ВОПРОСЫ</c:v>
                </c:pt>
                <c:pt idx="1">
                  <c:v>НАЦИОНАЛЬНАЯ БЕЗОПАСНОСТЬ И ПРАВООХРАНИТЕЛЬНАЯ ДЕЯТЕЛЬНОСТЬ</c:v>
                </c:pt>
                <c:pt idx="2">
                  <c:v>НАЦИОНАЛЬНАЯ ЭКОНОМИКА</c:v>
                </c:pt>
                <c:pt idx="3">
                  <c:v>ЖИЛИЩНО-КОММУНАЛЬНОЕ ХОЗЯЙСТВО</c:v>
                </c:pt>
                <c:pt idx="4">
                  <c:v>ОХРАНА ОКРУЖАЮЩЕЙ СРЕДЫ</c:v>
                </c:pt>
                <c:pt idx="5">
                  <c:v>ОБРАЗОВАНИЕ</c:v>
                </c:pt>
                <c:pt idx="6">
                  <c:v>КУЛЬТУРА, КИНЕМАТОГРАФИЯ</c:v>
                </c:pt>
                <c:pt idx="7">
                  <c:v>СОЦИАЛЬНАЯ ПОЛИТИКА</c:v>
                </c:pt>
                <c:pt idx="8">
                  <c:v>ФИЗИЧЕСКАЯ КУЛЬТУРА И СПОРТ</c:v>
                </c:pt>
                <c:pt idx="9">
                  <c:v>СРЕДСТВА МАССОВОЙ ИНФОРМАЦИИ</c:v>
                </c:pt>
                <c:pt idx="10">
                  <c:v>ОБСЛУЖИВАНИЕ ГОСУДАРСТВЕННОГО И МУНИЦИПАЛЬНОГО ДОЛГА</c:v>
                </c:pt>
              </c:strCache>
            </c:strRef>
          </c:cat>
          <c:val>
            <c:numRef>
              <c:f>Лист1!$F$22:$F$32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910496799410861"/>
          <c:y val="2.638055144097087E-2"/>
          <c:w val="0.26938424063898486"/>
          <c:h val="0.97361944855902915"/>
        </c:manualLayout>
      </c:layout>
      <c:overlay val="0"/>
      <c:txPr>
        <a:bodyPr/>
        <a:lstStyle/>
        <a:p>
          <a:pPr rtl="0"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133350</xdr:rowOff>
    </xdr:from>
    <xdr:to>
      <xdr:col>7</xdr:col>
      <xdr:colOff>0</xdr:colOff>
      <xdr:row>16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276224</xdr:colOff>
      <xdr:row>17</xdr:row>
      <xdr:rowOff>180975</xdr:rowOff>
    </xdr:from>
    <xdr:to>
      <xdr:col>18</xdr:col>
      <xdr:colOff>190499</xdr:colOff>
      <xdr:row>32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44" workbookViewId="0">
      <selection activeCell="M12" sqref="M12"/>
    </sheetView>
  </sheetViews>
  <sheetFormatPr defaultRowHeight="15" x14ac:dyDescent="0.25"/>
  <cols>
    <col min="5" max="5" width="10.42578125" customWidth="1"/>
    <col min="6" max="6" width="11.7109375" bestFit="1" customWidth="1"/>
  </cols>
  <sheetData>
    <row r="1" spans="1:7" ht="22.5" x14ac:dyDescent="0.3">
      <c r="A1" s="24" t="s">
        <v>9</v>
      </c>
      <c r="B1" s="24"/>
      <c r="C1" s="24"/>
      <c r="D1" s="24"/>
      <c r="E1" s="24"/>
      <c r="F1" s="24"/>
      <c r="G1" s="24"/>
    </row>
    <row r="3" spans="1:7" s="6" customFormat="1" ht="19.5" x14ac:dyDescent="0.35">
      <c r="A3" s="6" t="s">
        <v>0</v>
      </c>
    </row>
    <row r="5" spans="1:7" ht="15.75" x14ac:dyDescent="0.25">
      <c r="A5" s="29" t="s">
        <v>3</v>
      </c>
      <c r="B5" s="29"/>
      <c r="C5" s="29"/>
      <c r="D5" s="29"/>
      <c r="E5" s="29"/>
      <c r="F5" s="21">
        <v>0</v>
      </c>
      <c r="G5" s="10" t="s">
        <v>6</v>
      </c>
    </row>
    <row r="6" spans="1:7" ht="15.75" x14ac:dyDescent="0.25">
      <c r="A6" s="29" t="s">
        <v>1</v>
      </c>
      <c r="B6" s="29"/>
      <c r="C6" s="29"/>
      <c r="D6" s="29"/>
      <c r="E6" s="29"/>
      <c r="F6" s="21">
        <v>0</v>
      </c>
      <c r="G6" s="10" t="s">
        <v>6</v>
      </c>
    </row>
    <row r="7" spans="1:7" ht="15.75" x14ac:dyDescent="0.25">
      <c r="A7" s="29" t="s">
        <v>2</v>
      </c>
      <c r="B7" s="29"/>
      <c r="C7" s="29"/>
      <c r="D7" s="29"/>
      <c r="E7" s="29"/>
      <c r="F7" s="21">
        <v>0</v>
      </c>
      <c r="G7" s="10" t="s">
        <v>6</v>
      </c>
    </row>
    <row r="8" spans="1:7" ht="15.75" x14ac:dyDescent="0.25">
      <c r="A8" s="29" t="s">
        <v>4</v>
      </c>
      <c r="B8" s="29"/>
      <c r="C8" s="29"/>
      <c r="D8" s="29"/>
      <c r="E8" s="29"/>
      <c r="F8" s="21">
        <v>0</v>
      </c>
      <c r="G8" s="10" t="s">
        <v>6</v>
      </c>
    </row>
    <row r="9" spans="1:7" ht="18.75" customHeight="1" x14ac:dyDescent="0.25">
      <c r="A9" s="14" t="s">
        <v>5</v>
      </c>
      <c r="B9" s="14"/>
      <c r="C9" s="14"/>
      <c r="D9" s="14"/>
      <c r="E9" s="14"/>
      <c r="F9" s="15">
        <f>SUM(F5:F8)</f>
        <v>0</v>
      </c>
      <c r="G9" s="16" t="s">
        <v>6</v>
      </c>
    </row>
    <row r="10" spans="1:7" hidden="1" x14ac:dyDescent="0.25"/>
    <row r="11" spans="1:7" ht="15.75" x14ac:dyDescent="0.25">
      <c r="A11" s="5" t="s">
        <v>7</v>
      </c>
      <c r="B11" s="5"/>
      <c r="C11" s="5"/>
      <c r="D11" s="5"/>
      <c r="E11" s="5"/>
      <c r="F11" s="2">
        <f>F6/100*84+F5</f>
        <v>0</v>
      </c>
    </row>
    <row r="12" spans="1:7" ht="15.75" x14ac:dyDescent="0.25">
      <c r="A12" s="5" t="s">
        <v>8</v>
      </c>
      <c r="B12" s="5"/>
      <c r="C12" s="5"/>
      <c r="D12" s="5"/>
      <c r="E12" s="5"/>
      <c r="F12" s="2">
        <f>F6/100*16+F7+F8</f>
        <v>0</v>
      </c>
    </row>
    <row r="18" spans="1:7" ht="45" customHeight="1" x14ac:dyDescent="0.25">
      <c r="A18" s="11" t="s">
        <v>22</v>
      </c>
      <c r="B18" s="11"/>
      <c r="C18" s="11"/>
      <c r="D18" s="12" t="s">
        <v>23</v>
      </c>
      <c r="E18" s="12"/>
      <c r="F18" s="12"/>
      <c r="G18" s="12"/>
    </row>
    <row r="20" spans="1:7" s="7" customFormat="1" ht="47.25" customHeight="1" x14ac:dyDescent="0.35">
      <c r="A20" s="8" t="s">
        <v>33</v>
      </c>
      <c r="B20" s="8"/>
      <c r="C20" s="8"/>
      <c r="D20" s="8"/>
      <c r="E20" s="8"/>
      <c r="F20" s="8"/>
      <c r="G20" s="8"/>
    </row>
    <row r="22" spans="1:7" s="1" customFormat="1" ht="15.75" x14ac:dyDescent="0.25">
      <c r="A22" s="22" t="s">
        <v>20</v>
      </c>
      <c r="B22" s="22"/>
      <c r="C22" s="22"/>
      <c r="D22" s="22"/>
      <c r="E22" s="22"/>
      <c r="F22" s="23">
        <f>F12/100*5.81</f>
        <v>0</v>
      </c>
      <c r="G22" s="10" t="s">
        <v>6</v>
      </c>
    </row>
    <row r="23" spans="1:7" s="1" customFormat="1" ht="33" customHeight="1" x14ac:dyDescent="0.25">
      <c r="A23" s="22" t="s">
        <v>19</v>
      </c>
      <c r="B23" s="22"/>
      <c r="C23" s="22"/>
      <c r="D23" s="22"/>
      <c r="E23" s="22"/>
      <c r="F23" s="23">
        <f>F12/100*0.76</f>
        <v>0</v>
      </c>
      <c r="G23" s="10" t="s">
        <v>6</v>
      </c>
    </row>
    <row r="24" spans="1:7" s="1" customFormat="1" ht="15.75" x14ac:dyDescent="0.25">
      <c r="A24" s="22" t="s">
        <v>18</v>
      </c>
      <c r="B24" s="22"/>
      <c r="C24" s="22"/>
      <c r="D24" s="22"/>
      <c r="E24" s="22"/>
      <c r="F24" s="23">
        <f>F12/100*10.61</f>
        <v>0</v>
      </c>
      <c r="G24" s="10" t="s">
        <v>6</v>
      </c>
    </row>
    <row r="25" spans="1:7" s="1" customFormat="1" ht="15.75" x14ac:dyDescent="0.25">
      <c r="A25" s="22" t="s">
        <v>17</v>
      </c>
      <c r="B25" s="22"/>
      <c r="C25" s="22"/>
      <c r="D25" s="22"/>
      <c r="E25" s="22"/>
      <c r="F25" s="23">
        <f>F12/100*14.11</f>
        <v>0</v>
      </c>
      <c r="G25" s="10" t="s">
        <v>6</v>
      </c>
    </row>
    <row r="26" spans="1:7" s="1" customFormat="1" ht="15.75" x14ac:dyDescent="0.25">
      <c r="A26" s="22" t="s">
        <v>16</v>
      </c>
      <c r="B26" s="22"/>
      <c r="C26" s="22"/>
      <c r="D26" s="22"/>
      <c r="E26" s="22"/>
      <c r="F26" s="23">
        <f>F12/100*0.13</f>
        <v>0</v>
      </c>
      <c r="G26" s="10" t="s">
        <v>6</v>
      </c>
    </row>
    <row r="27" spans="1:7" s="1" customFormat="1" ht="15.75" x14ac:dyDescent="0.25">
      <c r="A27" s="22" t="s">
        <v>15</v>
      </c>
      <c r="B27" s="22"/>
      <c r="C27" s="22"/>
      <c r="D27" s="22"/>
      <c r="E27" s="22"/>
      <c r="F27" s="23">
        <f>F12/100*52.7</f>
        <v>0</v>
      </c>
      <c r="G27" s="10" t="s">
        <v>6</v>
      </c>
    </row>
    <row r="28" spans="1:7" s="1" customFormat="1" ht="15.75" x14ac:dyDescent="0.25">
      <c r="A28" s="22" t="s">
        <v>14</v>
      </c>
      <c r="B28" s="22"/>
      <c r="C28" s="22"/>
      <c r="D28" s="22"/>
      <c r="E28" s="22"/>
      <c r="F28" s="23">
        <f>F12/100*3.08</f>
        <v>0</v>
      </c>
      <c r="G28" s="10" t="s">
        <v>6</v>
      </c>
    </row>
    <row r="29" spans="1:7" s="1" customFormat="1" ht="15.75" x14ac:dyDescent="0.25">
      <c r="A29" s="22" t="s">
        <v>13</v>
      </c>
      <c r="B29" s="22"/>
      <c r="C29" s="22"/>
      <c r="D29" s="22"/>
      <c r="E29" s="22"/>
      <c r="F29" s="23">
        <f>F12/100*10.61</f>
        <v>0</v>
      </c>
      <c r="G29" s="10" t="s">
        <v>6</v>
      </c>
    </row>
    <row r="30" spans="1:7" s="1" customFormat="1" ht="15.75" x14ac:dyDescent="0.25">
      <c r="A30" s="22" t="s">
        <v>12</v>
      </c>
      <c r="B30" s="22"/>
      <c r="C30" s="22"/>
      <c r="D30" s="22"/>
      <c r="E30" s="22"/>
      <c r="F30" s="23">
        <f>F12/100*2.05</f>
        <v>0</v>
      </c>
      <c r="G30" s="10" t="s">
        <v>6</v>
      </c>
    </row>
    <row r="31" spans="1:7" s="1" customFormat="1" ht="15.75" x14ac:dyDescent="0.25">
      <c r="A31" s="22" t="s">
        <v>11</v>
      </c>
      <c r="B31" s="22"/>
      <c r="C31" s="22"/>
      <c r="D31" s="22"/>
      <c r="E31" s="22"/>
      <c r="F31" s="23">
        <f>F12/100*0.07</f>
        <v>0</v>
      </c>
      <c r="G31" s="10" t="s">
        <v>6</v>
      </c>
    </row>
    <row r="32" spans="1:7" s="1" customFormat="1" ht="29.25" customHeight="1" x14ac:dyDescent="0.25">
      <c r="A32" s="22" t="s">
        <v>10</v>
      </c>
      <c r="B32" s="22"/>
      <c r="C32" s="22"/>
      <c r="D32" s="22"/>
      <c r="E32" s="22"/>
      <c r="F32" s="23">
        <f>F12/100*0.07</f>
        <v>0</v>
      </c>
      <c r="G32" s="10" t="s">
        <v>6</v>
      </c>
    </row>
    <row r="33" spans="1:7" s="1" customFormat="1" ht="15.75" x14ac:dyDescent="0.25">
      <c r="A33" s="17" t="s">
        <v>21</v>
      </c>
      <c r="B33" s="17"/>
      <c r="C33" s="17"/>
      <c r="D33" s="17"/>
      <c r="E33" s="17"/>
      <c r="F33" s="18">
        <f>SUM(F22:F32)</f>
        <v>0</v>
      </c>
      <c r="G33" s="19" t="s">
        <v>6</v>
      </c>
    </row>
    <row r="34" spans="1:7" s="1" customFormat="1" x14ac:dyDescent="0.25">
      <c r="A34" s="3"/>
      <c r="B34" s="3"/>
      <c r="C34" s="3"/>
      <c r="D34" s="3"/>
      <c r="E34" s="3"/>
      <c r="F34" s="4"/>
      <c r="G34" s="3"/>
    </row>
    <row r="35" spans="1:7" s="1" customFormat="1" ht="65.25" customHeight="1" x14ac:dyDescent="0.35">
      <c r="A35" s="9" t="s">
        <v>36</v>
      </c>
      <c r="B35" s="9"/>
      <c r="C35" s="9"/>
      <c r="D35" s="9"/>
      <c r="E35" s="9"/>
      <c r="F35" s="9"/>
      <c r="G35" s="9"/>
    </row>
    <row r="36" spans="1:7" s="1" customFormat="1" x14ac:dyDescent="0.25"/>
    <row r="37" spans="1:7" s="1" customFormat="1" ht="15.75" x14ac:dyDescent="0.25">
      <c r="A37" s="25" t="s">
        <v>24</v>
      </c>
      <c r="B37" s="25"/>
      <c r="C37" s="25"/>
      <c r="D37" s="25"/>
      <c r="E37" s="25"/>
      <c r="F37" s="13">
        <f>F12/100*34.87</f>
        <v>0</v>
      </c>
      <c r="G37" s="10" t="s">
        <v>6</v>
      </c>
    </row>
    <row r="38" spans="1:7" s="1" customFormat="1" ht="15.75" x14ac:dyDescent="0.25">
      <c r="A38" s="25" t="s">
        <v>25</v>
      </c>
      <c r="B38" s="25"/>
      <c r="C38" s="25"/>
      <c r="D38" s="25"/>
      <c r="E38" s="25"/>
      <c r="F38" s="13">
        <f>F12/100*16.8</f>
        <v>0</v>
      </c>
      <c r="G38" s="10" t="s">
        <v>6</v>
      </c>
    </row>
    <row r="39" spans="1:7" s="1" customFormat="1" ht="15.75" x14ac:dyDescent="0.25">
      <c r="A39" s="25" t="s">
        <v>26</v>
      </c>
      <c r="B39" s="25"/>
      <c r="C39" s="25"/>
      <c r="D39" s="25"/>
      <c r="E39" s="25"/>
      <c r="F39" s="13">
        <f>F12/100*0.18</f>
        <v>0</v>
      </c>
      <c r="G39" s="10" t="s">
        <v>6</v>
      </c>
    </row>
    <row r="40" spans="1:7" ht="15.75" x14ac:dyDescent="0.25">
      <c r="A40" s="25" t="s">
        <v>27</v>
      </c>
      <c r="B40" s="25"/>
      <c r="C40" s="25"/>
      <c r="D40" s="25"/>
      <c r="E40" s="25"/>
      <c r="F40" s="13">
        <f>F12/100*0.03</f>
        <v>0</v>
      </c>
      <c r="G40" s="10" t="s">
        <v>6</v>
      </c>
    </row>
    <row r="41" spans="1:7" ht="15.75" x14ac:dyDescent="0.25">
      <c r="A41" s="25" t="s">
        <v>28</v>
      </c>
      <c r="B41" s="25"/>
      <c r="C41" s="25"/>
      <c r="D41" s="25"/>
      <c r="E41" s="25"/>
      <c r="F41" s="13">
        <f>F12/100*4.88</f>
        <v>0</v>
      </c>
      <c r="G41" s="10" t="s">
        <v>6</v>
      </c>
    </row>
    <row r="42" spans="1:7" ht="51.75" customHeight="1" x14ac:dyDescent="0.25">
      <c r="A42" s="25" t="s">
        <v>29</v>
      </c>
      <c r="B42" s="25"/>
      <c r="C42" s="25"/>
      <c r="D42" s="25"/>
      <c r="E42" s="25"/>
      <c r="F42" s="13">
        <f>F12/100*6.33</f>
        <v>0</v>
      </c>
      <c r="G42" s="10" t="s">
        <v>6</v>
      </c>
    </row>
    <row r="43" spans="1:7" ht="69.75" customHeight="1" x14ac:dyDescent="0.25">
      <c r="A43" s="25" t="s">
        <v>34</v>
      </c>
      <c r="B43" s="25"/>
      <c r="C43" s="25"/>
      <c r="D43" s="25"/>
      <c r="E43" s="25"/>
      <c r="F43" s="13">
        <f>F12/100*10.53</f>
        <v>0</v>
      </c>
      <c r="G43" s="10" t="s">
        <v>6</v>
      </c>
    </row>
    <row r="44" spans="1:7" ht="57" customHeight="1" x14ac:dyDescent="0.25">
      <c r="A44" s="25" t="s">
        <v>30</v>
      </c>
      <c r="B44" s="25"/>
      <c r="C44" s="25"/>
      <c r="D44" s="25"/>
      <c r="E44" s="25"/>
      <c r="F44" s="13">
        <f>F12/100*9.65</f>
        <v>0</v>
      </c>
      <c r="G44" s="10" t="s">
        <v>6</v>
      </c>
    </row>
    <row r="45" spans="1:7" ht="33.75" customHeight="1" x14ac:dyDescent="0.25">
      <c r="A45" s="25" t="s">
        <v>31</v>
      </c>
      <c r="B45" s="25"/>
      <c r="C45" s="25"/>
      <c r="D45" s="25"/>
      <c r="E45" s="25"/>
      <c r="F45" s="13">
        <f>F12/100*11.77</f>
        <v>0</v>
      </c>
      <c r="G45" s="10" t="s">
        <v>6</v>
      </c>
    </row>
    <row r="46" spans="1:7" ht="32.25" customHeight="1" x14ac:dyDescent="0.25">
      <c r="A46" s="25" t="s">
        <v>32</v>
      </c>
      <c r="B46" s="25"/>
      <c r="C46" s="25"/>
      <c r="D46" s="25"/>
      <c r="E46" s="25"/>
      <c r="F46" s="13">
        <f>F12/100*0.83</f>
        <v>0</v>
      </c>
      <c r="G46" s="10" t="s">
        <v>6</v>
      </c>
    </row>
    <row r="47" spans="1:7" ht="32.25" customHeight="1" x14ac:dyDescent="0.25">
      <c r="A47" s="26" t="s">
        <v>35</v>
      </c>
      <c r="B47" s="27"/>
      <c r="C47" s="27"/>
      <c r="D47" s="27"/>
      <c r="E47" s="28"/>
      <c r="F47" s="13">
        <f>F12/100*4.13</f>
        <v>0</v>
      </c>
      <c r="G47" s="10"/>
    </row>
    <row r="48" spans="1:7" ht="15.75" x14ac:dyDescent="0.25">
      <c r="A48" s="17" t="s">
        <v>21</v>
      </c>
      <c r="B48" s="17"/>
      <c r="C48" s="17"/>
      <c r="D48" s="17"/>
      <c r="E48" s="17"/>
      <c r="F48" s="20">
        <f>SUM(F37:F47)</f>
        <v>0</v>
      </c>
      <c r="G48" s="19" t="s">
        <v>6</v>
      </c>
    </row>
  </sheetData>
  <mergeCells count="36">
    <mergeCell ref="A12:E12"/>
    <mergeCell ref="A18:C18"/>
    <mergeCell ref="A31:E31"/>
    <mergeCell ref="A32:E32"/>
    <mergeCell ref="A26:E26"/>
    <mergeCell ref="A27:E27"/>
    <mergeCell ref="A28:E28"/>
    <mergeCell ref="A30:E30"/>
    <mergeCell ref="A29:E29"/>
    <mergeCell ref="A33:E33"/>
    <mergeCell ref="D18:G18"/>
    <mergeCell ref="A37:E37"/>
    <mergeCell ref="A38:E38"/>
    <mergeCell ref="A1:G1"/>
    <mergeCell ref="A5:E5"/>
    <mergeCell ref="A6:E6"/>
    <mergeCell ref="A7:E7"/>
    <mergeCell ref="A8:E8"/>
    <mergeCell ref="A9:E9"/>
    <mergeCell ref="A22:E22"/>
    <mergeCell ref="A23:E23"/>
    <mergeCell ref="A24:E24"/>
    <mergeCell ref="A25:E25"/>
    <mergeCell ref="A20:G20"/>
    <mergeCell ref="A11:E11"/>
    <mergeCell ref="A48:E48"/>
    <mergeCell ref="A44:E44"/>
    <mergeCell ref="A45:E45"/>
    <mergeCell ref="A46:E46"/>
    <mergeCell ref="A35:G35"/>
    <mergeCell ref="A39:E39"/>
    <mergeCell ref="A40:E40"/>
    <mergeCell ref="A41:E41"/>
    <mergeCell ref="A42:E42"/>
    <mergeCell ref="A43:E43"/>
    <mergeCell ref="A47:E4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2018-08-30T06:20:48Z</dcterms:created>
  <dcterms:modified xsi:type="dcterms:W3CDTF">2018-08-30T11:18:26Z</dcterms:modified>
</cp:coreProperties>
</file>